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HERSHIP2\Users\Public\TONI STUFF\Toni's Important Files\Cherry Grove MONEY\2017 Budget\"/>
    </mc:Choice>
  </mc:AlternateContent>
  <bookViews>
    <workbookView xWindow="-20" yWindow="2390" windowWidth="14810" windowHeight="5340"/>
  </bookViews>
  <sheets>
    <sheet name="sheet 1" sheetId="1" r:id="rId1"/>
  </sheets>
  <definedNames>
    <definedName name="_xlnm.Print_Area" localSheetId="0">'sheet 1'!$A$1:$K$41</definedName>
  </definedNames>
  <calcPr calcId="152511"/>
</workbook>
</file>

<file path=xl/calcChain.xml><?xml version="1.0" encoding="utf-8"?>
<calcChain xmlns="http://schemas.openxmlformats.org/spreadsheetml/2006/main">
  <c r="J24" i="1" l="1"/>
  <c r="J20" i="1"/>
  <c r="J25" i="1" s="1"/>
  <c r="J17" i="1"/>
  <c r="J22" i="1" l="1"/>
  <c r="K24" i="1"/>
  <c r="K25" i="1" l="1"/>
  <c r="J38" i="1"/>
  <c r="K38" i="1"/>
  <c r="K41" i="1" l="1"/>
</calcChain>
</file>

<file path=xl/sharedStrings.xml><?xml version="1.0" encoding="utf-8"?>
<sst xmlns="http://schemas.openxmlformats.org/spreadsheetml/2006/main" count="75" uniqueCount="73">
  <si>
    <t>Copier/Printer expenses</t>
  </si>
  <si>
    <t>Capital Improvements</t>
  </si>
  <si>
    <t>CHAD</t>
  </si>
  <si>
    <t>Misc. fees and Permits</t>
  </si>
  <si>
    <t>Equipment and Supplies</t>
  </si>
  <si>
    <t>Subscriptions</t>
  </si>
  <si>
    <t>Bulletin</t>
  </si>
  <si>
    <t>Elders Gen'l</t>
  </si>
  <si>
    <t>Lay leadership Training</t>
  </si>
  <si>
    <t>Kitchen Supplies</t>
  </si>
  <si>
    <t>Special Services</t>
  </si>
  <si>
    <t>Postage</t>
  </si>
  <si>
    <t>Maintenance Supplies</t>
  </si>
  <si>
    <t>Pulpit Supply</t>
  </si>
  <si>
    <t>Youth Camp Scholarship</t>
  </si>
  <si>
    <t>Curriculum</t>
  </si>
  <si>
    <t>VBS</t>
  </si>
  <si>
    <t>Arts Coordinator</t>
  </si>
  <si>
    <t>Worship</t>
  </si>
  <si>
    <t>Youth Group</t>
  </si>
  <si>
    <t>Senior Tea</t>
  </si>
  <si>
    <t>Secretary Salary</t>
  </si>
  <si>
    <t>Elders</t>
  </si>
  <si>
    <t>Staff</t>
  </si>
  <si>
    <t>NWYM Board of Missions</t>
  </si>
  <si>
    <t>Chr. Ed.</t>
  </si>
  <si>
    <t>Building</t>
  </si>
  <si>
    <t xml:space="preserve">Office and </t>
  </si>
  <si>
    <t>Total:</t>
  </si>
  <si>
    <t>Stewardship</t>
  </si>
  <si>
    <t>Nursery</t>
  </si>
  <si>
    <t>Chr. Ed. Gen'l</t>
  </si>
  <si>
    <t>Transportation Expenses</t>
  </si>
  <si>
    <t>YM Scholarships</t>
  </si>
  <si>
    <t>Samuel School Scholarships</t>
  </si>
  <si>
    <t>Fellowship</t>
  </si>
  <si>
    <t>Outreach</t>
  </si>
  <si>
    <t>Outreach Gen'l use</t>
  </si>
  <si>
    <t>Women's Retreat</t>
  </si>
  <si>
    <t>Weekend Retreat/Seminars</t>
  </si>
  <si>
    <t>Library</t>
  </si>
  <si>
    <t>Pastor Conferences</t>
  </si>
  <si>
    <t>Pastor's Discretionary Funds</t>
  </si>
  <si>
    <t>Pastor Resources</t>
  </si>
  <si>
    <t>Insurance (Building, Trailer)</t>
  </si>
  <si>
    <t>Alarm Service</t>
  </si>
  <si>
    <t>Electricity</t>
  </si>
  <si>
    <t>Office Supplies</t>
  </si>
  <si>
    <t>Options 360 Pregnancy Resource</t>
  </si>
  <si>
    <t>Pastor Annuity</t>
  </si>
  <si>
    <t>Pastor Salary</t>
  </si>
  <si>
    <t>Pastor Auto/Entertaining</t>
  </si>
  <si>
    <t>IRS (SS and Medicare)</t>
  </si>
  <si>
    <t>Dep't of L&amp;I (State Worker Comp)</t>
  </si>
  <si>
    <t>Secretary Life &amp; Disabilty Ins.</t>
  </si>
  <si>
    <t>NWYM Great Commission</t>
  </si>
  <si>
    <t>Maintenance &amp; Repair</t>
  </si>
  <si>
    <t>Pastor Life &amp; Disability Ins.</t>
  </si>
  <si>
    <t>Difference</t>
  </si>
  <si>
    <t>College/University Support</t>
  </si>
  <si>
    <t>Community Christian Engagement</t>
  </si>
  <si>
    <t>Lewis River Mobile Food Bank</t>
  </si>
  <si>
    <t>Telephone and Internet</t>
  </si>
  <si>
    <t>Santiary Service (Garbage)</t>
  </si>
  <si>
    <t>Joy Bible Study</t>
  </si>
  <si>
    <t>Secretary Bonus</t>
  </si>
  <si>
    <t>2016 Budget</t>
  </si>
  <si>
    <t>Background Checks, Training</t>
  </si>
  <si>
    <t>Water Fees</t>
  </si>
  <si>
    <t>2017 Proposed</t>
  </si>
  <si>
    <t>(1.5% increase)</t>
  </si>
  <si>
    <t>(1.1% increase)</t>
  </si>
  <si>
    <t>(6.3% of total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</si>
</sst>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right"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44" fontId="0" fillId="0" borderId="0" xfId="0" applyNumberFormat="1"/>
    <xf numFmtId="164" fontId="7" fillId="0" borderId="0" xfId="1" applyNumberFormat="1" applyFont="1" applyBorder="1"/>
    <xf numFmtId="44" fontId="4" fillId="0" borderId="0" xfId="1" applyFont="1"/>
    <xf numFmtId="0" fontId="6" fillId="0" borderId="0" xfId="0" applyFont="1" applyFill="1"/>
    <xf numFmtId="0" fontId="4" fillId="0" borderId="0" xfId="0" applyFont="1"/>
    <xf numFmtId="1" fontId="4" fillId="0" borderId="0" xfId="0" applyNumberFormat="1" applyFont="1" applyFill="1"/>
    <xf numFmtId="44" fontId="0" fillId="0" borderId="0" xfId="1" applyFont="1" applyAlignment="1">
      <alignment horizontal="right"/>
    </xf>
    <xf numFmtId="8" fontId="0" fillId="0" borderId="0" xfId="0" applyNumberFormat="1"/>
    <xf numFmtId="0" fontId="7" fillId="0" borderId="0" xfId="0" applyFont="1"/>
    <xf numFmtId="164" fontId="7" fillId="0" borderId="0" xfId="0" applyNumberFormat="1" applyFont="1"/>
    <xf numFmtId="0" fontId="0" fillId="0" borderId="0" xfId="0" applyFill="1"/>
    <xf numFmtId="44" fontId="0" fillId="0" borderId="0" xfId="0" applyNumberFormat="1" applyFill="1"/>
    <xf numFmtId="0" fontId="4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64" fontId="4" fillId="0" borderId="0" xfId="1" applyNumberFormat="1" applyFont="1" applyFill="1"/>
    <xf numFmtId="0" fontId="0" fillId="0" borderId="4" xfId="0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5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7" xfId="0" applyFont="1" applyBorder="1"/>
    <xf numFmtId="0" fontId="0" fillId="0" borderId="3" xfId="0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2" borderId="0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1" fontId="1" fillId="0" borderId="2" xfId="0" applyNumberFormat="1" applyFont="1" applyFill="1" applyBorder="1"/>
    <xf numFmtId="0" fontId="1" fillId="0" borderId="5" xfId="0" applyFont="1" applyFill="1" applyBorder="1"/>
    <xf numFmtId="1" fontId="1" fillId="0" borderId="3" xfId="0" applyNumberFormat="1" applyFont="1" applyFill="1" applyBorder="1"/>
    <xf numFmtId="0" fontId="1" fillId="0" borderId="8" xfId="0" applyFont="1" applyBorder="1"/>
    <xf numFmtId="0" fontId="1" fillId="2" borderId="3" xfId="0" applyFont="1" applyFill="1" applyBorder="1"/>
    <xf numFmtId="0" fontId="1" fillId="2" borderId="2" xfId="0" applyFont="1" applyFill="1" applyBorder="1"/>
    <xf numFmtId="1" fontId="1" fillId="2" borderId="2" xfId="0" applyNumberFormat="1" applyFont="1" applyFill="1" applyBorder="1"/>
    <xf numFmtId="0" fontId="1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tabSelected="1" zoomScale="87" zoomScaleNormal="90" workbookViewId="0">
      <selection activeCell="O35" sqref="O35"/>
    </sheetView>
  </sheetViews>
  <sheetFormatPr defaultRowHeight="12.5" x14ac:dyDescent="0.25"/>
  <cols>
    <col min="1" max="1" width="8.453125" bestFit="1" customWidth="1"/>
    <col min="2" max="2" width="3.54296875" bestFit="1" customWidth="1"/>
    <col min="3" max="3" width="26" bestFit="1" customWidth="1"/>
    <col min="4" max="4" width="13.54296875" style="16" customWidth="1"/>
    <col min="5" max="5" width="15.1796875" style="16" customWidth="1"/>
    <col min="6" max="6" width="3.54296875" customWidth="1"/>
    <col min="7" max="7" width="11.26953125" bestFit="1" customWidth="1"/>
    <col min="8" max="8" width="3.54296875" bestFit="1" customWidth="1"/>
    <col min="9" max="9" width="29.1796875" customWidth="1"/>
    <col min="10" max="10" width="15.1796875" customWidth="1"/>
    <col min="11" max="11" width="15.26953125" customWidth="1"/>
    <col min="13" max="13" width="12" customWidth="1"/>
    <col min="15" max="15" width="20" customWidth="1"/>
    <col min="16" max="16" width="12.26953125" bestFit="1" customWidth="1"/>
    <col min="19" max="19" width="12.453125" bestFit="1" customWidth="1"/>
    <col min="22" max="22" width="12.54296875" customWidth="1"/>
  </cols>
  <sheetData>
    <row r="1" spans="1:23" ht="13" x14ac:dyDescent="0.3">
      <c r="D1" s="22"/>
      <c r="E1" s="22"/>
      <c r="F1" s="19"/>
      <c r="G1" s="19"/>
      <c r="H1" s="19"/>
      <c r="I1" s="19"/>
      <c r="J1" s="22"/>
      <c r="K1" s="22"/>
    </row>
    <row r="2" spans="1:23" x14ac:dyDescent="0.25">
      <c r="D2" s="20"/>
      <c r="E2" s="20"/>
      <c r="F2" s="19"/>
      <c r="G2" s="19"/>
      <c r="H2" s="19"/>
      <c r="I2" s="19"/>
      <c r="J2" s="19"/>
      <c r="K2" s="19"/>
    </row>
    <row r="3" spans="1:23" ht="13" customHeight="1" x14ac:dyDescent="0.3">
      <c r="C3" s="2"/>
      <c r="D3" s="23" t="s">
        <v>66</v>
      </c>
      <c r="E3" s="23" t="s">
        <v>69</v>
      </c>
      <c r="F3" s="21"/>
      <c r="G3" s="21"/>
      <c r="H3" s="21"/>
      <c r="I3" s="21"/>
      <c r="J3" s="23" t="s">
        <v>66</v>
      </c>
      <c r="K3" s="23" t="s">
        <v>69</v>
      </c>
    </row>
    <row r="4" spans="1:23" x14ac:dyDescent="0.25">
      <c r="B4" s="4"/>
      <c r="C4" s="4"/>
      <c r="D4" s="9"/>
      <c r="E4" s="9"/>
      <c r="F4" s="4"/>
      <c r="G4" s="4"/>
      <c r="H4" s="4"/>
      <c r="I4" s="4"/>
      <c r="J4" s="33"/>
      <c r="K4" s="33"/>
      <c r="O4" s="4"/>
      <c r="P4" s="4"/>
      <c r="R4" s="4"/>
      <c r="S4" s="4"/>
      <c r="T4" s="4"/>
      <c r="U4" s="4"/>
      <c r="V4" s="4"/>
    </row>
    <row r="5" spans="1:23" x14ac:dyDescent="0.25">
      <c r="A5" s="25" t="s">
        <v>25</v>
      </c>
      <c r="B5" s="26">
        <v>10</v>
      </c>
      <c r="C5" s="26" t="s">
        <v>15</v>
      </c>
      <c r="D5" s="30">
        <v>400</v>
      </c>
      <c r="E5" s="30">
        <v>400</v>
      </c>
      <c r="F5" s="4"/>
      <c r="G5" s="26" t="s">
        <v>27</v>
      </c>
      <c r="H5" s="43">
        <v>55</v>
      </c>
      <c r="I5" s="43" t="s">
        <v>44</v>
      </c>
      <c r="J5" s="44">
        <v>6400</v>
      </c>
      <c r="K5" s="44">
        <v>6400</v>
      </c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B6" s="3">
        <v>11</v>
      </c>
      <c r="C6" s="3" t="s">
        <v>4</v>
      </c>
      <c r="D6" s="31">
        <v>200</v>
      </c>
      <c r="E6" s="31">
        <v>200</v>
      </c>
      <c r="F6" s="4"/>
      <c r="G6" s="3" t="s">
        <v>26</v>
      </c>
      <c r="H6" s="2">
        <v>56</v>
      </c>
      <c r="I6" s="2" t="s">
        <v>45</v>
      </c>
      <c r="J6" s="41">
        <v>700</v>
      </c>
      <c r="K6" s="41">
        <v>700</v>
      </c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B7" s="3">
        <v>12</v>
      </c>
      <c r="C7" s="3" t="s">
        <v>40</v>
      </c>
      <c r="D7" s="31">
        <v>100</v>
      </c>
      <c r="E7" s="31">
        <v>100</v>
      </c>
      <c r="F7" s="4"/>
      <c r="G7" s="3"/>
      <c r="H7" s="2">
        <v>57</v>
      </c>
      <c r="I7" s="2" t="s">
        <v>46</v>
      </c>
      <c r="J7" s="41">
        <v>7500</v>
      </c>
      <c r="K7" s="53">
        <v>7200</v>
      </c>
      <c r="L7" s="1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B8" s="3">
        <v>13</v>
      </c>
      <c r="C8" s="3" t="s">
        <v>16</v>
      </c>
      <c r="D8" s="31">
        <v>500</v>
      </c>
      <c r="E8" s="31">
        <v>500</v>
      </c>
      <c r="F8" s="4"/>
      <c r="G8" s="3"/>
      <c r="H8" s="2">
        <v>59</v>
      </c>
      <c r="I8" s="2" t="s">
        <v>62</v>
      </c>
      <c r="J8" s="41">
        <v>2300</v>
      </c>
      <c r="K8" s="53">
        <v>2650</v>
      </c>
      <c r="L8" s="1"/>
      <c r="O8" s="4"/>
      <c r="P8" s="4"/>
      <c r="Q8" s="4"/>
      <c r="R8" s="4"/>
      <c r="S8" s="4"/>
      <c r="T8" s="4"/>
      <c r="U8" s="4"/>
      <c r="V8" s="4"/>
      <c r="W8" s="4"/>
    </row>
    <row r="9" spans="1:23" x14ac:dyDescent="0.25">
      <c r="B9" s="3">
        <v>14</v>
      </c>
      <c r="C9" s="3" t="s">
        <v>14</v>
      </c>
      <c r="D9" s="31">
        <v>1000</v>
      </c>
      <c r="E9" s="31">
        <v>1000</v>
      </c>
      <c r="F9" s="4"/>
      <c r="G9" s="3"/>
      <c r="H9" s="45">
        <v>60</v>
      </c>
      <c r="I9" s="45" t="s">
        <v>47</v>
      </c>
      <c r="J9" s="42">
        <v>800</v>
      </c>
      <c r="K9" s="42">
        <v>800</v>
      </c>
      <c r="L9" s="1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B10" s="27">
        <v>18</v>
      </c>
      <c r="C10" s="27" t="s">
        <v>31</v>
      </c>
      <c r="D10" s="31">
        <v>500</v>
      </c>
      <c r="E10" s="31">
        <v>500</v>
      </c>
      <c r="F10" s="4"/>
      <c r="G10" s="3"/>
      <c r="H10" s="2">
        <v>61</v>
      </c>
      <c r="I10" s="2" t="s">
        <v>0</v>
      </c>
      <c r="J10" s="41">
        <v>2100</v>
      </c>
      <c r="K10" s="53">
        <v>2400</v>
      </c>
      <c r="L10" s="1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B11" s="38">
        <v>19</v>
      </c>
      <c r="C11" s="38" t="s">
        <v>67</v>
      </c>
      <c r="D11" s="39">
        <v>0</v>
      </c>
      <c r="E11" s="40">
        <v>500</v>
      </c>
      <c r="F11" s="4"/>
      <c r="G11" s="3"/>
      <c r="H11" s="2">
        <v>62</v>
      </c>
      <c r="I11" s="2" t="s">
        <v>11</v>
      </c>
      <c r="J11" s="41">
        <v>250</v>
      </c>
      <c r="K11" s="41">
        <v>250</v>
      </c>
      <c r="L11" s="1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D12" s="35"/>
      <c r="E12" s="35"/>
      <c r="F12" s="4"/>
      <c r="G12" s="3"/>
      <c r="H12" s="2">
        <v>63</v>
      </c>
      <c r="I12" s="2" t="s">
        <v>6</v>
      </c>
      <c r="J12" s="41">
        <v>100</v>
      </c>
      <c r="K12" s="41">
        <v>100</v>
      </c>
      <c r="L12" s="1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25" t="s">
        <v>22</v>
      </c>
      <c r="B13" s="26">
        <v>16</v>
      </c>
      <c r="C13" s="26" t="s">
        <v>19</v>
      </c>
      <c r="D13" s="31">
        <v>1000</v>
      </c>
      <c r="E13" s="40">
        <v>500</v>
      </c>
      <c r="F13" s="4"/>
      <c r="G13" s="3"/>
      <c r="H13" s="2">
        <v>66</v>
      </c>
      <c r="I13" s="2" t="s">
        <v>3</v>
      </c>
      <c r="J13" s="41">
        <v>850</v>
      </c>
      <c r="K13" s="53">
        <v>900</v>
      </c>
      <c r="L13" s="1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B14" s="3">
        <v>20</v>
      </c>
      <c r="C14" s="3" t="s">
        <v>33</v>
      </c>
      <c r="D14" s="31">
        <v>180</v>
      </c>
      <c r="E14" s="31">
        <v>180</v>
      </c>
      <c r="F14" s="4"/>
      <c r="G14" s="3"/>
      <c r="H14" s="37">
        <v>67</v>
      </c>
      <c r="I14" s="37" t="s">
        <v>68</v>
      </c>
      <c r="J14" s="41">
        <v>600</v>
      </c>
      <c r="K14" s="53">
        <v>500</v>
      </c>
      <c r="L14" s="1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B15" s="3">
        <v>22</v>
      </c>
      <c r="C15" s="3" t="s">
        <v>60</v>
      </c>
      <c r="D15" s="31">
        <v>400</v>
      </c>
      <c r="E15" s="31">
        <v>400</v>
      </c>
      <c r="F15" s="4"/>
      <c r="G15" s="3"/>
      <c r="H15" s="2"/>
      <c r="I15" s="2"/>
      <c r="J15" s="41"/>
      <c r="K15" s="41"/>
      <c r="L15" s="1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B16" s="3">
        <v>23</v>
      </c>
      <c r="C16" s="3" t="s">
        <v>34</v>
      </c>
      <c r="D16" s="31">
        <v>800</v>
      </c>
      <c r="E16" s="40">
        <v>500</v>
      </c>
      <c r="F16" s="4"/>
      <c r="G16" s="26" t="s">
        <v>23</v>
      </c>
      <c r="H16" s="43">
        <v>79</v>
      </c>
      <c r="I16" s="43" t="s">
        <v>65</v>
      </c>
      <c r="J16" s="46">
        <v>3565</v>
      </c>
      <c r="K16" s="46">
        <v>3565</v>
      </c>
      <c r="O16" s="5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28">
        <v>24</v>
      </c>
      <c r="C17" s="28" t="s">
        <v>8</v>
      </c>
      <c r="D17" s="32">
        <v>900</v>
      </c>
      <c r="E17" s="32">
        <v>900</v>
      </c>
      <c r="F17" s="4"/>
      <c r="G17" s="3"/>
      <c r="H17" s="37">
        <v>80</v>
      </c>
      <c r="I17" s="47" t="s">
        <v>49</v>
      </c>
      <c r="J17" s="48">
        <f>0.12*J18</f>
        <v>6705.5999999999995</v>
      </c>
      <c r="K17" s="54">
        <v>6806</v>
      </c>
      <c r="L17" s="1"/>
      <c r="O17" s="5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3">
        <v>25</v>
      </c>
      <c r="C18" s="3" t="s">
        <v>20</v>
      </c>
      <c r="D18" s="41">
        <v>500</v>
      </c>
      <c r="E18" s="41">
        <v>500</v>
      </c>
      <c r="F18" s="4"/>
      <c r="G18" s="3"/>
      <c r="H18" s="2">
        <v>81</v>
      </c>
      <c r="I18" s="2" t="s">
        <v>50</v>
      </c>
      <c r="J18" s="48">
        <v>55880</v>
      </c>
      <c r="K18" s="54">
        <v>56718</v>
      </c>
      <c r="L18" s="2" t="s">
        <v>70</v>
      </c>
      <c r="O18" s="5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3">
        <v>26</v>
      </c>
      <c r="C19" s="3" t="s">
        <v>18</v>
      </c>
      <c r="D19" s="41">
        <v>500</v>
      </c>
      <c r="E19" s="41">
        <v>500</v>
      </c>
      <c r="F19" s="4"/>
      <c r="G19" s="3"/>
      <c r="H19" s="2">
        <v>82</v>
      </c>
      <c r="I19" s="2" t="s">
        <v>51</v>
      </c>
      <c r="J19" s="48">
        <v>500</v>
      </c>
      <c r="K19" s="48">
        <v>500</v>
      </c>
      <c r="O19" s="5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3">
        <v>27</v>
      </c>
      <c r="C20" s="3" t="s">
        <v>13</v>
      </c>
      <c r="D20" s="41">
        <v>1250</v>
      </c>
      <c r="E20" s="41">
        <v>1250</v>
      </c>
      <c r="F20" s="4"/>
      <c r="G20" s="3"/>
      <c r="H20" s="2">
        <v>83</v>
      </c>
      <c r="I20" s="2" t="s">
        <v>21</v>
      </c>
      <c r="J20" s="48">
        <f>1560*14.83</f>
        <v>23134.799999999999</v>
      </c>
      <c r="K20" s="54">
        <v>23400</v>
      </c>
      <c r="L20" s="2" t="s">
        <v>71</v>
      </c>
      <c r="O20" s="5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3">
        <v>28</v>
      </c>
      <c r="C21" s="3" t="s">
        <v>5</v>
      </c>
      <c r="D21" s="41">
        <v>300</v>
      </c>
      <c r="E21" s="41">
        <v>300</v>
      </c>
      <c r="F21" s="34"/>
      <c r="G21" s="27"/>
      <c r="H21" s="49"/>
      <c r="I21" s="49"/>
      <c r="J21" s="50"/>
      <c r="K21" s="50"/>
      <c r="O21" s="5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28">
        <v>30</v>
      </c>
      <c r="C22" s="29" t="s">
        <v>7</v>
      </c>
      <c r="D22" s="42">
        <v>500</v>
      </c>
      <c r="E22" s="52">
        <v>300</v>
      </c>
      <c r="F22" s="4"/>
      <c r="G22" s="3"/>
      <c r="H22" s="2">
        <v>85</v>
      </c>
      <c r="I22" s="2" t="s">
        <v>52</v>
      </c>
      <c r="J22" s="48">
        <f>0.0765*(J18+J20)</f>
        <v>6044.6322</v>
      </c>
      <c r="K22" s="54">
        <v>6402</v>
      </c>
      <c r="O22" s="5"/>
      <c r="P22" s="4"/>
      <c r="Q22" s="4"/>
      <c r="R22" s="4"/>
      <c r="S22" s="4"/>
      <c r="T22" s="4"/>
      <c r="U22" s="4"/>
      <c r="V22" s="4"/>
      <c r="W22" s="4"/>
    </row>
    <row r="23" spans="2:23" x14ac:dyDescent="0.25">
      <c r="B23" s="3">
        <v>31</v>
      </c>
      <c r="C23" s="3" t="s">
        <v>10</v>
      </c>
      <c r="D23" s="41">
        <v>250</v>
      </c>
      <c r="E23" s="41">
        <v>250</v>
      </c>
      <c r="F23" s="4"/>
      <c r="G23" s="3"/>
      <c r="H23" s="2">
        <v>86</v>
      </c>
      <c r="I23" s="2" t="s">
        <v>53</v>
      </c>
      <c r="J23" s="48">
        <v>1000</v>
      </c>
      <c r="K23" s="48">
        <v>1000</v>
      </c>
      <c r="O23" s="5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3">
        <v>32</v>
      </c>
      <c r="C24" s="3" t="s">
        <v>41</v>
      </c>
      <c r="D24" s="41">
        <v>1500</v>
      </c>
      <c r="E24" s="41">
        <v>1500</v>
      </c>
      <c r="F24" s="4"/>
      <c r="G24" s="3"/>
      <c r="H24" s="2">
        <v>87</v>
      </c>
      <c r="I24" s="2" t="s">
        <v>57</v>
      </c>
      <c r="J24" s="48">
        <f>4*(15.6+0.00085*J18)</f>
        <v>252.392</v>
      </c>
      <c r="K24" s="54">
        <f>4*(15.6+0.00085*K18)</f>
        <v>255.24119999999999</v>
      </c>
      <c r="O24" s="5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3">
        <v>33</v>
      </c>
      <c r="C25" s="3" t="s">
        <v>59</v>
      </c>
      <c r="D25" s="41">
        <v>750</v>
      </c>
      <c r="E25" s="53">
        <v>0</v>
      </c>
      <c r="F25" s="4"/>
      <c r="G25" s="3"/>
      <c r="H25" s="37">
        <v>88</v>
      </c>
      <c r="I25" s="37" t="s">
        <v>54</v>
      </c>
      <c r="J25" s="48">
        <f>4*(15.6+0.00085*J20)</f>
        <v>141.05831999999998</v>
      </c>
      <c r="K25" s="54">
        <f>4*(15.6+0.00085*K20)</f>
        <v>141.96</v>
      </c>
      <c r="O25" s="4"/>
      <c r="P25" s="4"/>
      <c r="Q25" s="4"/>
      <c r="R25" s="4"/>
      <c r="S25" s="4"/>
      <c r="T25" s="4"/>
      <c r="U25" s="4"/>
      <c r="V25" s="4"/>
      <c r="W25" s="4"/>
    </row>
    <row r="26" spans="2:23" x14ac:dyDescent="0.25">
      <c r="B26" s="3">
        <v>34</v>
      </c>
      <c r="C26" s="3" t="s">
        <v>42</v>
      </c>
      <c r="D26" s="41">
        <v>500</v>
      </c>
      <c r="E26" s="41">
        <v>500</v>
      </c>
      <c r="F26" s="4"/>
      <c r="H26" s="2"/>
      <c r="I26" s="2"/>
      <c r="J26" s="51"/>
      <c r="K26" s="51"/>
      <c r="O26" s="4"/>
      <c r="P26" s="4"/>
      <c r="Q26" s="4"/>
      <c r="R26" s="4"/>
      <c r="S26" s="4"/>
      <c r="T26" s="4"/>
      <c r="U26" s="4"/>
      <c r="V26" s="4"/>
      <c r="W26" s="5"/>
    </row>
    <row r="27" spans="2:23" x14ac:dyDescent="0.25">
      <c r="B27" s="28">
        <v>37</v>
      </c>
      <c r="C27" s="28" t="s">
        <v>43</v>
      </c>
      <c r="D27" s="42">
        <v>1500</v>
      </c>
      <c r="E27" s="42">
        <v>1500</v>
      </c>
      <c r="F27" s="4"/>
      <c r="G27" s="26" t="s">
        <v>29</v>
      </c>
      <c r="H27" s="43">
        <v>90</v>
      </c>
      <c r="I27" s="43" t="s">
        <v>55</v>
      </c>
      <c r="J27" s="44">
        <v>12300</v>
      </c>
      <c r="K27" s="55">
        <v>10000</v>
      </c>
      <c r="L27" s="2" t="s">
        <v>72</v>
      </c>
      <c r="O27" s="4"/>
      <c r="P27" s="4"/>
      <c r="Q27" s="4"/>
      <c r="R27" s="4"/>
      <c r="S27" s="4"/>
      <c r="T27" s="4"/>
      <c r="U27" s="4"/>
      <c r="V27" s="4"/>
      <c r="W27" s="5"/>
    </row>
    <row r="28" spans="2:23" x14ac:dyDescent="0.25">
      <c r="B28" s="3">
        <v>38</v>
      </c>
      <c r="C28" s="3" t="s">
        <v>17</v>
      </c>
      <c r="D28" s="41">
        <v>200</v>
      </c>
      <c r="E28" s="41">
        <v>200</v>
      </c>
      <c r="F28" s="4"/>
      <c r="G28" s="3"/>
      <c r="H28" s="2">
        <v>91</v>
      </c>
      <c r="I28" s="2" t="s">
        <v>1</v>
      </c>
      <c r="J28" s="41">
        <v>2500</v>
      </c>
      <c r="K28" s="53">
        <v>5000</v>
      </c>
      <c r="O28" s="4"/>
      <c r="P28" s="4"/>
      <c r="Q28" s="4"/>
      <c r="R28" s="4"/>
      <c r="S28" s="4"/>
      <c r="T28" s="4"/>
      <c r="U28" s="4"/>
      <c r="V28" s="4"/>
      <c r="W28" s="5"/>
    </row>
    <row r="29" spans="2:23" x14ac:dyDescent="0.25">
      <c r="B29" s="3">
        <v>39</v>
      </c>
      <c r="C29" s="3" t="s">
        <v>35</v>
      </c>
      <c r="D29" s="41">
        <v>700</v>
      </c>
      <c r="E29" s="53">
        <v>1500</v>
      </c>
      <c r="F29" s="4"/>
      <c r="G29" s="3"/>
      <c r="H29" s="2">
        <v>92</v>
      </c>
      <c r="I29" s="2" t="s">
        <v>12</v>
      </c>
      <c r="J29" s="41">
        <v>1500</v>
      </c>
      <c r="K29" s="41">
        <v>1500</v>
      </c>
      <c r="O29" s="4"/>
      <c r="P29" s="4"/>
      <c r="Q29" s="4"/>
      <c r="R29" s="4"/>
      <c r="S29" s="4"/>
      <c r="T29" s="4"/>
      <c r="U29" s="4"/>
      <c r="V29" s="4"/>
      <c r="W29" s="5"/>
    </row>
    <row r="30" spans="2:23" x14ac:dyDescent="0.25">
      <c r="B30" s="3">
        <v>40</v>
      </c>
      <c r="C30" s="3" t="s">
        <v>38</v>
      </c>
      <c r="D30" s="41">
        <v>500</v>
      </c>
      <c r="E30" s="53">
        <v>400</v>
      </c>
      <c r="F30" s="4"/>
      <c r="G30" s="3"/>
      <c r="H30" s="45">
        <v>93</v>
      </c>
      <c r="I30" s="45" t="s">
        <v>9</v>
      </c>
      <c r="J30" s="42">
        <v>200</v>
      </c>
      <c r="K30" s="42">
        <v>200</v>
      </c>
      <c r="O30" s="4"/>
      <c r="P30" s="4"/>
      <c r="Q30" s="4"/>
      <c r="R30" s="4"/>
      <c r="S30" s="4"/>
      <c r="T30" s="4"/>
      <c r="U30" s="4"/>
      <c r="V30" s="4"/>
      <c r="W30" s="5"/>
    </row>
    <row r="31" spans="2:23" x14ac:dyDescent="0.25">
      <c r="B31" s="3">
        <v>41</v>
      </c>
      <c r="C31" s="3" t="s">
        <v>30</v>
      </c>
      <c r="D31" s="41">
        <v>200</v>
      </c>
      <c r="E31" s="53">
        <v>100</v>
      </c>
      <c r="F31" s="4"/>
      <c r="G31" s="3"/>
      <c r="H31" s="2">
        <v>94</v>
      </c>
      <c r="I31" s="2" t="s">
        <v>63</v>
      </c>
      <c r="J31" s="41">
        <v>250</v>
      </c>
      <c r="K31" s="53">
        <v>300</v>
      </c>
      <c r="O31" s="4"/>
      <c r="P31" s="4"/>
      <c r="Q31" s="4"/>
      <c r="R31" s="4"/>
      <c r="S31" s="4"/>
      <c r="T31" s="4"/>
      <c r="U31" s="4"/>
      <c r="V31" s="4"/>
      <c r="W31" s="5"/>
    </row>
    <row r="32" spans="2:23" x14ac:dyDescent="0.25">
      <c r="B32" s="27">
        <v>42</v>
      </c>
      <c r="C32" s="27" t="s">
        <v>39</v>
      </c>
      <c r="D32" s="41">
        <v>1000</v>
      </c>
      <c r="E32" s="41">
        <v>1000</v>
      </c>
      <c r="F32" s="4"/>
      <c r="G32" s="3"/>
      <c r="H32" s="2">
        <v>95</v>
      </c>
      <c r="I32" s="2" t="s">
        <v>56</v>
      </c>
      <c r="J32" s="41">
        <v>1000</v>
      </c>
      <c r="K32" s="53">
        <v>2000</v>
      </c>
      <c r="O32" s="4"/>
      <c r="P32" s="4"/>
      <c r="Q32" s="4"/>
      <c r="R32" s="4"/>
      <c r="S32" s="4"/>
      <c r="T32" s="4"/>
      <c r="U32" s="4"/>
      <c r="V32" s="4"/>
      <c r="W32" s="5"/>
    </row>
    <row r="33" spans="1:23" x14ac:dyDescent="0.25">
      <c r="B33" s="36">
        <v>43</v>
      </c>
      <c r="C33" s="36" t="s">
        <v>64</v>
      </c>
      <c r="D33" s="42">
        <v>200</v>
      </c>
      <c r="E33" s="42">
        <v>200</v>
      </c>
      <c r="F33" s="4"/>
      <c r="G33" s="3"/>
      <c r="H33" s="45">
        <v>97</v>
      </c>
      <c r="I33" s="45" t="s">
        <v>32</v>
      </c>
      <c r="J33" s="42">
        <v>100</v>
      </c>
      <c r="K33" s="52">
        <v>0</v>
      </c>
      <c r="O33" s="4"/>
      <c r="P33" s="4"/>
      <c r="Q33" s="4"/>
      <c r="R33" s="4"/>
      <c r="S33" s="4"/>
      <c r="T33" s="4"/>
      <c r="U33" s="4"/>
      <c r="V33" s="4"/>
      <c r="W33" s="5"/>
    </row>
    <row r="34" spans="1:23" x14ac:dyDescent="0.25">
      <c r="A34" s="26" t="s">
        <v>36</v>
      </c>
      <c r="B34" s="26">
        <v>51</v>
      </c>
      <c r="C34" s="26" t="s">
        <v>24</v>
      </c>
      <c r="D34" s="41">
        <v>300</v>
      </c>
      <c r="E34" s="41">
        <v>300</v>
      </c>
      <c r="F34" s="4"/>
      <c r="G34" s="3"/>
      <c r="O34" s="4"/>
      <c r="P34" s="4"/>
      <c r="Q34" s="4"/>
      <c r="R34" s="4"/>
      <c r="V34" s="4"/>
      <c r="W34" s="5"/>
    </row>
    <row r="35" spans="1:23" x14ac:dyDescent="0.25">
      <c r="A35" s="3"/>
      <c r="B35" s="3">
        <v>52</v>
      </c>
      <c r="C35" s="3" t="s">
        <v>2</v>
      </c>
      <c r="D35" s="41">
        <v>1000</v>
      </c>
      <c r="E35" s="41">
        <v>1000</v>
      </c>
      <c r="F35" s="4"/>
      <c r="G35" s="4"/>
      <c r="H35" s="4"/>
      <c r="I35" s="4"/>
      <c r="J35" s="9"/>
      <c r="K35" s="9"/>
      <c r="O35" s="4"/>
      <c r="P35" s="4"/>
      <c r="Q35" s="4"/>
      <c r="R35" s="4"/>
      <c r="V35" s="4"/>
      <c r="W35" s="4"/>
    </row>
    <row r="36" spans="1:23" x14ac:dyDescent="0.25">
      <c r="A36" s="3"/>
      <c r="B36" s="27">
        <v>70</v>
      </c>
      <c r="C36" s="27" t="s">
        <v>37</v>
      </c>
      <c r="D36" s="41">
        <v>300</v>
      </c>
      <c r="E36" s="41">
        <v>300</v>
      </c>
      <c r="F36" s="4"/>
      <c r="G36" s="4"/>
      <c r="H36" s="4"/>
      <c r="I36" s="4"/>
      <c r="J36" s="9"/>
      <c r="K36" s="9"/>
      <c r="O36" s="4"/>
      <c r="P36" s="4"/>
      <c r="Q36" s="4"/>
      <c r="R36" s="4"/>
      <c r="V36" s="4"/>
      <c r="W36" s="4"/>
    </row>
    <row r="37" spans="1:23" x14ac:dyDescent="0.25">
      <c r="A37" s="3"/>
      <c r="B37" s="27">
        <v>71</v>
      </c>
      <c r="C37" s="27" t="s">
        <v>48</v>
      </c>
      <c r="D37" s="31">
        <v>240</v>
      </c>
      <c r="E37" s="31">
        <v>240</v>
      </c>
      <c r="F37" s="4"/>
      <c r="G37" s="4"/>
      <c r="H37" s="4"/>
      <c r="I37" s="4"/>
      <c r="J37" s="9"/>
      <c r="K37" s="9"/>
      <c r="O37" s="4"/>
      <c r="P37" s="4"/>
      <c r="Q37" s="4"/>
      <c r="R37" s="4"/>
      <c r="V37" s="4"/>
      <c r="W37" s="4"/>
    </row>
    <row r="38" spans="1:23" ht="18" x14ac:dyDescent="0.4">
      <c r="B38" s="28">
        <v>75</v>
      </c>
      <c r="C38" s="28" t="s">
        <v>61</v>
      </c>
      <c r="D38" s="32">
        <v>300</v>
      </c>
      <c r="E38" s="32">
        <v>300</v>
      </c>
      <c r="F38" s="4"/>
      <c r="G38" s="4"/>
      <c r="H38" s="4"/>
      <c r="I38" s="8" t="s">
        <v>28</v>
      </c>
      <c r="J38" s="24">
        <f>SUM(D5:D38)+SUM(J5:J33)</f>
        <v>155143.48252000002</v>
      </c>
      <c r="K38" s="24">
        <f>SUM(E5:E38)+SUM(K5:K33)</f>
        <v>157508.20120000001</v>
      </c>
      <c r="O38" s="4"/>
      <c r="P38" s="4"/>
      <c r="Q38" s="4"/>
      <c r="R38" s="4"/>
      <c r="V38" s="4"/>
      <c r="W38" s="4"/>
    </row>
    <row r="39" spans="1:23" x14ac:dyDescent="0.25">
      <c r="B39" s="4"/>
      <c r="C39" s="4"/>
      <c r="D39" s="9"/>
      <c r="E39" s="9"/>
      <c r="F39" s="4"/>
      <c r="G39" s="4"/>
      <c r="H39" s="4"/>
      <c r="I39" s="4"/>
      <c r="J39" s="4"/>
      <c r="K39" s="4"/>
      <c r="O39" s="4"/>
      <c r="P39" s="4"/>
      <c r="Q39" s="4"/>
      <c r="R39" s="4"/>
      <c r="V39" s="4"/>
      <c r="W39" s="4"/>
    </row>
    <row r="40" spans="1:23" ht="17.5" x14ac:dyDescent="0.35">
      <c r="B40" s="4"/>
      <c r="C40" s="4"/>
      <c r="D40" s="9"/>
      <c r="E40" s="9"/>
      <c r="F40" s="4"/>
      <c r="G40" s="4"/>
      <c r="H40" s="4"/>
      <c r="I40" s="4"/>
      <c r="J40" s="7"/>
      <c r="K40" s="4"/>
      <c r="O40" s="4"/>
      <c r="P40" s="4"/>
      <c r="Q40" s="4"/>
      <c r="R40" s="4"/>
      <c r="V40" s="4"/>
      <c r="W40" s="4"/>
    </row>
    <row r="41" spans="1:23" ht="17.5" x14ac:dyDescent="0.35">
      <c r="C41" s="3"/>
      <c r="D41" s="17"/>
      <c r="E41" s="17"/>
      <c r="F41" s="4"/>
      <c r="G41" s="4"/>
      <c r="H41" s="4"/>
      <c r="I41" s="14" t="s">
        <v>58</v>
      </c>
      <c r="J41" s="14"/>
      <c r="K41" s="15">
        <f>K38-J38</f>
        <v>2364.7186799999909</v>
      </c>
      <c r="O41" s="4"/>
      <c r="P41" s="4"/>
      <c r="Q41" s="4"/>
      <c r="R41" s="4"/>
      <c r="V41" s="4"/>
      <c r="W41" s="4"/>
    </row>
    <row r="42" spans="1:23" x14ac:dyDescent="0.25">
      <c r="F42" s="4"/>
      <c r="K42" s="4"/>
      <c r="O42" s="4"/>
      <c r="P42" s="4"/>
      <c r="Q42" s="4"/>
      <c r="R42" s="4"/>
      <c r="V42" s="4"/>
      <c r="W42" s="4"/>
    </row>
    <row r="43" spans="1:23" x14ac:dyDescent="0.25">
      <c r="F43" s="3"/>
      <c r="O43" s="4"/>
      <c r="P43" s="4"/>
      <c r="Q43" s="4"/>
      <c r="R43" s="4"/>
      <c r="V43" s="4"/>
      <c r="W43" s="4"/>
    </row>
    <row r="44" spans="1:23" x14ac:dyDescent="0.25">
      <c r="O44" s="4"/>
      <c r="P44" s="4"/>
      <c r="Q44" s="4"/>
      <c r="R44" s="4"/>
      <c r="V44" s="4"/>
      <c r="W44" s="4"/>
    </row>
    <row r="45" spans="1:23" x14ac:dyDescent="0.25">
      <c r="D45" s="9"/>
      <c r="E45" s="9"/>
    </row>
    <row r="46" spans="1:23" ht="18" x14ac:dyDescent="0.4">
      <c r="C46" s="4"/>
      <c r="D46" s="9"/>
      <c r="E46" s="9"/>
      <c r="V46" s="10"/>
      <c r="W46" s="11"/>
    </row>
    <row r="47" spans="1:23" x14ac:dyDescent="0.25">
      <c r="C47" s="4"/>
      <c r="D47" s="9"/>
      <c r="E47" s="9"/>
    </row>
    <row r="48" spans="1:23" x14ac:dyDescent="0.25">
      <c r="C48" s="12"/>
      <c r="D48" s="9"/>
      <c r="E48" s="9"/>
    </row>
    <row r="49" spans="3:5" x14ac:dyDescent="0.25">
      <c r="C49" s="12"/>
      <c r="D49" s="9"/>
      <c r="E49" s="9"/>
    </row>
    <row r="50" spans="3:5" x14ac:dyDescent="0.25">
      <c r="C50" s="12"/>
      <c r="D50" s="9"/>
      <c r="E50" s="9"/>
    </row>
    <row r="51" spans="3:5" x14ac:dyDescent="0.25">
      <c r="C51" s="12"/>
      <c r="D51" s="9"/>
      <c r="E51" s="9"/>
    </row>
    <row r="52" spans="3:5" x14ac:dyDescent="0.25">
      <c r="C52" s="12"/>
      <c r="D52" s="9"/>
      <c r="E52" s="9"/>
    </row>
    <row r="53" spans="3:5" x14ac:dyDescent="0.25">
      <c r="C53" s="12"/>
      <c r="D53" s="9"/>
      <c r="E53" s="9"/>
    </row>
    <row r="54" spans="3:5" x14ac:dyDescent="0.25">
      <c r="C54" s="13"/>
      <c r="D54" s="9"/>
      <c r="E54" s="9"/>
    </row>
    <row r="55" spans="3:5" x14ac:dyDescent="0.25">
      <c r="C55" s="13"/>
      <c r="D55" s="9"/>
      <c r="E55" s="9"/>
    </row>
    <row r="56" spans="3:5" x14ac:dyDescent="0.25">
      <c r="C56" s="13"/>
    </row>
    <row r="57" spans="3:5" ht="18" x14ac:dyDescent="0.4">
      <c r="C57" s="13"/>
      <c r="D57" s="18"/>
      <c r="E57" s="18"/>
    </row>
    <row r="60" spans="3:5" x14ac:dyDescent="0.25">
      <c r="C60" s="6"/>
    </row>
  </sheetData>
  <phoneticPr fontId="2" type="noConversion"/>
  <printOptions horizontalCentered="1"/>
  <pageMargins left="0.74" right="0.72" top="0.88" bottom="0.56000000000000005" header="0.31" footer="0.5"/>
  <pageSetup scale="85" orientation="landscape" horizontalDpi="4294967293" verticalDpi="300" r:id="rId1"/>
  <headerFooter alignWithMargins="0">
    <oddHeader>&amp;C&amp;"Arial,Bold"&amp;18 2017 Cherry Grove Proposed Budget</oddHeader>
    <oddFooter>&amp;CCherry Grove designates up to 100% of 2017 Pastor's Salary as housing allowance.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Toshiba Laptop</dc:creator>
  <cp:lastModifiedBy>Toni Woodard</cp:lastModifiedBy>
  <cp:lastPrinted>2016-11-11T07:12:51Z</cp:lastPrinted>
  <dcterms:created xsi:type="dcterms:W3CDTF">2007-11-02T00:40:31Z</dcterms:created>
  <dcterms:modified xsi:type="dcterms:W3CDTF">2016-11-11T07:13:26Z</dcterms:modified>
</cp:coreProperties>
</file>